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L VSJ\19.4\1. MANAGEMENT\4. Modificari SDL\2. MODIFICARE SDL GAL VSJ 07.12.2017\Documente versiunea propusa\"/>
    </mc:Choice>
  </mc:AlternateContent>
  <bookViews>
    <workbookView xWindow="120" yWindow="36" windowWidth="19440" windowHeight="11760" activeTab="1" xr2:uid="{00000000-000D-0000-FFFF-FFFF00000000}"/>
  </bookViews>
  <sheets>
    <sheet name="Plan finantare" sheetId="1" r:id="rId1"/>
    <sheet name="Plan finantare A+B" sheetId="2" r:id="rId2"/>
    <sheet name="Sheet3" sheetId="3" r:id="rId3"/>
  </sheets>
  <definedNames>
    <definedName name="_xlnm.Print_Area" localSheetId="0">'Plan finantare'!$A$1:$G$41</definedName>
  </definedNames>
  <calcPr calcId="171027"/>
</workbook>
</file>

<file path=xl/calcChain.xml><?xml version="1.0" encoding="utf-8"?>
<calcChain xmlns="http://schemas.openxmlformats.org/spreadsheetml/2006/main">
  <c r="E23" i="2" l="1"/>
  <c r="F8" i="2" l="1"/>
  <c r="J19" i="1"/>
  <c r="J17" i="1"/>
  <c r="J16" i="1"/>
  <c r="J15" i="1"/>
  <c r="J14" i="1"/>
  <c r="J13" i="1"/>
  <c r="J12" i="1"/>
  <c r="J11" i="1"/>
  <c r="F18" i="2" l="1"/>
  <c r="F16" i="2" l="1"/>
  <c r="F14" i="2"/>
  <c r="F12" i="2"/>
  <c r="F10" i="2"/>
  <c r="F35" i="1" l="1"/>
  <c r="F18" i="1"/>
  <c r="G18" i="2" l="1"/>
  <c r="D4" i="2"/>
  <c r="G8" i="2"/>
  <c r="G23" i="2"/>
  <c r="G10" i="2"/>
  <c r="G12" i="2"/>
  <c r="G16" i="2"/>
  <c r="G14" i="2"/>
  <c r="D4" i="1"/>
  <c r="F33" i="1"/>
  <c r="F31" i="1"/>
  <c r="F29" i="1"/>
  <c r="F27" i="1"/>
  <c r="F25" i="1"/>
  <c r="F16" i="1"/>
  <c r="F14" i="1"/>
  <c r="F12" i="1"/>
  <c r="F10" i="1"/>
  <c r="F8" i="1"/>
  <c r="E40" i="1" l="1"/>
  <c r="G29" i="1" s="1"/>
  <c r="E23" i="1"/>
  <c r="G18" i="1" s="1"/>
  <c r="G33" i="1" l="1"/>
  <c r="G39" i="1"/>
  <c r="G27" i="1"/>
  <c r="G31" i="1"/>
  <c r="E41" i="1"/>
  <c r="G25" i="1"/>
  <c r="G35" i="1"/>
  <c r="G10" i="1"/>
  <c r="G12" i="1"/>
  <c r="G22" i="1"/>
  <c r="G14" i="1"/>
  <c r="G16" i="1"/>
  <c r="G8" i="1"/>
</calcChain>
</file>

<file path=xl/sharedStrings.xml><?xml version="1.0" encoding="utf-8"?>
<sst xmlns="http://schemas.openxmlformats.org/spreadsheetml/2006/main" count="77" uniqueCount="34">
  <si>
    <t>VALOARE SDL COMPONENTA A</t>
  </si>
  <si>
    <t>Populație TERITORIU GAL</t>
  </si>
  <si>
    <t>PRIORITATE</t>
  </si>
  <si>
    <t>MĂSURA</t>
  </si>
  <si>
    <t>INTENSITATEA SPRIJINULUI</t>
  </si>
  <si>
    <t>TOTAL COMPONENTA A</t>
  </si>
  <si>
    <t>TOTAL COMPONENTA B</t>
  </si>
  <si>
    <t>CONTRIBUȚIA PUBLICĂ NERAMBURSABILĂ/PRIORITATE (FEADR + BUGET NAȚIONAL)
EURO</t>
  </si>
  <si>
    <t>VALOARE TOTALĂ COMPONENTA A (EURO)</t>
  </si>
  <si>
    <t>TOTAL GENERAL (COMPONENTA A+ COMPONENTA B)</t>
  </si>
  <si>
    <r>
      <t>[1]</t>
    </r>
    <r>
      <rPr>
        <b/>
        <sz val="11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</si>
  <si>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>COMPONENTA A</t>
    </r>
    <r>
      <rPr>
        <b/>
        <vertAlign val="superscript"/>
        <sz val="11"/>
        <color rgb="FF3F3F76"/>
        <rFont val="Trebuchet MS"/>
        <family val="2"/>
        <charset val="238"/>
      </rPr>
      <t>1</t>
    </r>
  </si>
  <si>
    <t>Planul de finanțare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</si>
  <si>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</si>
  <si>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</si>
  <si>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</si>
  <si>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</si>
  <si>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5 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</si>
  <si>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</si>
  <si>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</si>
  <si>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</si>
  <si>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</si>
  <si>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M5</t>
  </si>
  <si>
    <t>M4</t>
  </si>
  <si>
    <t>M6</t>
  </si>
  <si>
    <t>M3</t>
  </si>
  <si>
    <t>M7</t>
  </si>
  <si>
    <t>M1</t>
  </si>
  <si>
    <t>M2</t>
  </si>
  <si>
    <t>TOTAL COMPONENTA A+B</t>
  </si>
  <si>
    <t>VALOARE TOTALĂ COMPONENTA A+B (EURO)</t>
  </si>
  <si>
    <t>M8</t>
  </si>
  <si>
    <r>
      <t>COMPONENTA A+B</t>
    </r>
    <r>
      <rPr>
        <b/>
        <vertAlign val="superscript"/>
        <sz val="11"/>
        <color rgb="FF3F3F76"/>
        <rFont val="Trebuchet MS"/>
        <family val="2"/>
        <charset val="238"/>
      </rPr>
      <t>1</t>
    </r>
  </si>
  <si>
    <t>VALOARE SDL COMPONENTA 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</si>
</sst>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sz val="11"/>
      <color rgb="FFFF000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1" applyFont="1" applyAlignment="1">
      <alignment wrapText="1"/>
    </xf>
    <xf numFmtId="3" fontId="7" fillId="3" borderId="1" xfId="1" applyNumberFormat="1" applyFont="1" applyFill="1" applyAlignment="1">
      <alignment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wrapText="1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9" fontId="7" fillId="3" borderId="1" xfId="1" applyNumberFormat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 wrapText="1"/>
    </xf>
    <xf numFmtId="10" fontId="7" fillId="4" borderId="12" xfId="1" applyNumberFormat="1" applyFont="1" applyFill="1" applyBorder="1" applyAlignment="1">
      <alignment horizontal="center" wrapText="1"/>
    </xf>
    <xf numFmtId="3" fontId="7" fillId="3" borderId="1" xfId="1" applyNumberFormat="1" applyFont="1" applyFill="1" applyAlignment="1">
      <alignment horizontal="center" vertical="center" wrapText="1"/>
    </xf>
    <xf numFmtId="10" fontId="7" fillId="4" borderId="12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wrapText="1"/>
    </xf>
    <xf numFmtId="3" fontId="0" fillId="0" borderId="0" xfId="0" applyNumberFormat="1"/>
    <xf numFmtId="0" fontId="9" fillId="3" borderId="1" xfId="1" applyFont="1" applyFill="1" applyBorder="1" applyAlignment="1">
      <alignment horizontal="center" wrapText="1"/>
    </xf>
    <xf numFmtId="9" fontId="9" fillId="3" borderId="10" xfId="1" applyNumberFormat="1" applyFont="1" applyFill="1" applyBorder="1" applyAlignment="1">
      <alignment horizontal="center" wrapText="1"/>
    </xf>
    <xf numFmtId="3" fontId="9" fillId="3" borderId="1" xfId="1" applyNumberFormat="1" applyFont="1" applyFill="1" applyAlignment="1">
      <alignment horizontal="center" vertical="center" wrapText="1"/>
    </xf>
    <xf numFmtId="1" fontId="0" fillId="0" borderId="0" xfId="0" applyNumberFormat="1"/>
    <xf numFmtId="0" fontId="7" fillId="6" borderId="22" xfId="1" applyFont="1" applyFill="1" applyBorder="1" applyAlignment="1">
      <alignment horizontal="center" wrapText="1"/>
    </xf>
    <xf numFmtId="0" fontId="7" fillId="6" borderId="23" xfId="1" applyFont="1" applyFill="1" applyBorder="1" applyAlignment="1">
      <alignment horizontal="center" wrapText="1"/>
    </xf>
    <xf numFmtId="0" fontId="7" fillId="6" borderId="24" xfId="1" applyFont="1" applyFill="1" applyBorder="1" applyAlignment="1">
      <alignment horizontal="center" wrapText="1"/>
    </xf>
    <xf numFmtId="1" fontId="7" fillId="6" borderId="25" xfId="1" applyNumberFormat="1" applyFont="1" applyFill="1" applyBorder="1" applyAlignment="1">
      <alignment horizontal="center" wrapText="1"/>
    </xf>
    <xf numFmtId="1" fontId="7" fillId="6" borderId="23" xfId="1" applyNumberFormat="1" applyFont="1" applyFill="1" applyBorder="1" applyAlignment="1">
      <alignment horizontal="center" wrapText="1"/>
    </xf>
    <xf numFmtId="1" fontId="7" fillId="6" borderId="26" xfId="1" applyNumberFormat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27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wrapText="1"/>
    </xf>
    <xf numFmtId="3" fontId="7" fillId="3" borderId="27" xfId="1" applyNumberFormat="1" applyFont="1" applyFill="1" applyBorder="1" applyAlignment="1">
      <alignment horizontal="center" wrapText="1"/>
    </xf>
    <xf numFmtId="3" fontId="7" fillId="3" borderId="3" xfId="1" applyNumberFormat="1" applyFont="1" applyFill="1" applyBorder="1" applyAlignment="1">
      <alignment horizontal="center" wrapText="1"/>
    </xf>
    <xf numFmtId="10" fontId="7" fillId="3" borderId="8" xfId="1" applyNumberFormat="1" applyFont="1" applyFill="1" applyBorder="1" applyAlignment="1">
      <alignment horizontal="center" wrapText="1"/>
    </xf>
    <xf numFmtId="10" fontId="7" fillId="3" borderId="28" xfId="1" applyNumberFormat="1" applyFont="1" applyFill="1" applyBorder="1" applyAlignment="1">
      <alignment horizontal="center" wrapText="1"/>
    </xf>
    <xf numFmtId="10" fontId="7" fillId="3" borderId="9" xfId="1" applyNumberFormat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3" fontId="7" fillId="4" borderId="10" xfId="1" applyNumberFormat="1" applyFont="1" applyFill="1" applyBorder="1" applyAlignment="1">
      <alignment horizontal="center" wrapText="1"/>
    </xf>
    <xf numFmtId="0" fontId="7" fillId="4" borderId="11" xfId="1" applyFont="1" applyFill="1" applyBorder="1" applyAlignment="1">
      <alignment horizontal="center" wrapText="1"/>
    </xf>
    <xf numFmtId="0" fontId="7" fillId="5" borderId="18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3" fontId="7" fillId="5" borderId="18" xfId="1" applyNumberFormat="1" applyFont="1" applyFill="1" applyBorder="1" applyAlignment="1">
      <alignment horizontal="center" wrapText="1"/>
    </xf>
    <xf numFmtId="3" fontId="7" fillId="5" borderId="19" xfId="1" applyNumberFormat="1" applyFont="1" applyFill="1" applyBorder="1" applyAlignment="1">
      <alignment horizontal="center" wrapText="1"/>
    </xf>
    <xf numFmtId="3" fontId="7" fillId="5" borderId="21" xfId="1" applyNumberFormat="1" applyFont="1" applyFill="1" applyBorder="1" applyAlignment="1">
      <alignment horizont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10" fontId="7" fillId="3" borderId="8" xfId="1" applyNumberFormat="1" applyFont="1" applyFill="1" applyBorder="1" applyAlignment="1">
      <alignment horizontal="center" vertical="center" wrapText="1"/>
    </xf>
    <xf numFmtId="10" fontId="7" fillId="3" borderId="9" xfId="1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3" fontId="7" fillId="3" borderId="27" xfId="1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vertical="center" wrapText="1"/>
    </xf>
    <xf numFmtId="10" fontId="7" fillId="3" borderId="28" xfId="1" applyNumberFormat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wrapText="1"/>
    </xf>
    <xf numFmtId="0" fontId="7" fillId="5" borderId="15" xfId="1" applyFont="1" applyFill="1" applyBorder="1" applyAlignment="1">
      <alignment horizontal="center" wrapText="1"/>
    </xf>
    <xf numFmtId="0" fontId="7" fillId="5" borderId="16" xfId="1" applyFont="1" applyFill="1" applyBorder="1" applyAlignment="1">
      <alignment horizontal="center" wrapText="1"/>
    </xf>
    <xf numFmtId="0" fontId="7" fillId="5" borderId="17" xfId="1" applyFont="1" applyFill="1" applyBorder="1" applyAlignment="1">
      <alignment horizontal="center" wrapText="1"/>
    </xf>
    <xf numFmtId="0" fontId="7" fillId="2" borderId="2" xfId="1" applyFont="1" applyBorder="1" applyAlignment="1">
      <alignment horizontal="center" wrapText="1"/>
    </xf>
    <xf numFmtId="0" fontId="7" fillId="2" borderId="3" xfId="1" applyFont="1" applyBorder="1" applyAlignment="1">
      <alignment horizontal="center" wrapText="1"/>
    </xf>
    <xf numFmtId="0" fontId="7" fillId="2" borderId="13" xfId="1" applyFont="1" applyBorder="1" applyAlignment="1">
      <alignment horizontal="center" vertical="center" wrapText="1"/>
    </xf>
    <xf numFmtId="1" fontId="7" fillId="4" borderId="10" xfId="1" applyNumberFormat="1" applyFont="1" applyFill="1" applyBorder="1" applyAlignment="1">
      <alignment horizontal="center" vertical="center" wrapText="1"/>
    </xf>
    <xf numFmtId="1" fontId="7" fillId="4" borderId="11" xfId="1" applyNumberFormat="1" applyFont="1" applyFill="1" applyBorder="1" applyAlignment="1">
      <alignment horizontal="center" vertical="center" wrapText="1"/>
    </xf>
    <xf numFmtId="1" fontId="7" fillId="5" borderId="14" xfId="1" applyNumberFormat="1" applyFont="1" applyFill="1" applyBorder="1" applyAlignment="1">
      <alignment horizontal="center" wrapText="1"/>
    </xf>
    <xf numFmtId="1" fontId="7" fillId="5" borderId="15" xfId="1" applyNumberFormat="1" applyFont="1" applyFill="1" applyBorder="1" applyAlignment="1">
      <alignment horizontal="center" wrapText="1"/>
    </xf>
    <xf numFmtId="1" fontId="7" fillId="5" borderId="17" xfId="1" applyNumberFormat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opLeftCell="A7" zoomScale="70" zoomScaleNormal="70" workbookViewId="0">
      <selection activeCell="J12" sqref="J12"/>
    </sheetView>
  </sheetViews>
  <sheetFormatPr defaultRowHeight="14.4" x14ac:dyDescent="0.3"/>
  <cols>
    <col min="1" max="1" width="16" customWidth="1"/>
    <col min="2" max="2" width="19.109375" customWidth="1"/>
    <col min="3" max="3" width="17.44140625" customWidth="1"/>
    <col min="4" max="4" width="26" customWidth="1"/>
    <col min="5" max="5" width="21.33203125" customWidth="1"/>
    <col min="6" max="6" width="27.33203125" customWidth="1"/>
    <col min="7" max="7" width="32" customWidth="1"/>
    <col min="10" max="10" width="24.88671875" customWidth="1"/>
    <col min="12" max="12" width="18.21875" customWidth="1"/>
  </cols>
  <sheetData>
    <row r="1" spans="1:12" ht="16.5" customHeight="1" x14ac:dyDescent="0.3">
      <c r="A1" s="12" t="s">
        <v>12</v>
      </c>
      <c r="B1" s="5"/>
      <c r="C1" s="5"/>
      <c r="D1" s="5"/>
      <c r="E1" s="5"/>
      <c r="F1" s="5"/>
      <c r="G1" s="5"/>
      <c r="H1" s="2"/>
      <c r="I1" s="2"/>
    </row>
    <row r="2" spans="1:12" x14ac:dyDescent="0.3">
      <c r="A2" s="13"/>
      <c r="B2" s="5"/>
      <c r="C2" s="5"/>
      <c r="D2" s="5"/>
      <c r="E2" s="5"/>
      <c r="F2" s="5"/>
      <c r="G2" s="5"/>
      <c r="H2" s="2"/>
      <c r="I2" s="2"/>
    </row>
    <row r="3" spans="1:12" ht="28.8" x14ac:dyDescent="0.3">
      <c r="A3" s="63" t="s">
        <v>0</v>
      </c>
      <c r="B3" s="7" t="s">
        <v>13</v>
      </c>
      <c r="C3" s="7" t="s">
        <v>1</v>
      </c>
      <c r="D3" s="7" t="s">
        <v>8</v>
      </c>
      <c r="E3" s="2"/>
      <c r="F3" s="5"/>
      <c r="G3" s="5"/>
      <c r="H3" s="2"/>
      <c r="I3" s="2"/>
    </row>
    <row r="4" spans="1:12" x14ac:dyDescent="0.3">
      <c r="A4" s="64"/>
      <c r="B4" s="8">
        <v>273.76</v>
      </c>
      <c r="C4" s="8">
        <v>38537</v>
      </c>
      <c r="D4" s="8">
        <f>985.37*B4+19.84*C4</f>
        <v>1034328.9712</v>
      </c>
      <c r="E4" s="2"/>
      <c r="F4" s="5"/>
      <c r="G4" s="5"/>
      <c r="H4" s="2"/>
      <c r="I4" s="2"/>
    </row>
    <row r="5" spans="1:12" x14ac:dyDescent="0.3">
      <c r="A5" s="5"/>
      <c r="B5" s="5"/>
      <c r="C5" s="5"/>
      <c r="D5" s="5"/>
      <c r="E5" s="5"/>
      <c r="F5" s="5"/>
      <c r="G5" s="5"/>
      <c r="H5" s="2"/>
      <c r="I5" s="2"/>
    </row>
    <row r="6" spans="1:12" ht="15" thickBot="1" x14ac:dyDescent="0.35">
      <c r="A6" s="5"/>
      <c r="B6" s="5"/>
      <c r="C6" s="5"/>
      <c r="D6" s="5"/>
      <c r="E6" s="5"/>
      <c r="F6" s="5"/>
      <c r="G6" s="5"/>
      <c r="H6" s="2"/>
      <c r="I6" s="2"/>
    </row>
    <row r="7" spans="1:12" ht="96.75" customHeight="1" x14ac:dyDescent="0.3">
      <c r="A7" s="49" t="s">
        <v>11</v>
      </c>
      <c r="B7" s="9" t="s">
        <v>2</v>
      </c>
      <c r="C7" s="9" t="s">
        <v>3</v>
      </c>
      <c r="D7" s="9" t="s">
        <v>4</v>
      </c>
      <c r="E7" s="9" t="s">
        <v>14</v>
      </c>
      <c r="F7" s="9" t="s">
        <v>7</v>
      </c>
      <c r="G7" s="10" t="s">
        <v>15</v>
      </c>
      <c r="H7" s="2"/>
      <c r="I7" s="2"/>
    </row>
    <row r="8" spans="1:12" x14ac:dyDescent="0.3">
      <c r="A8" s="50"/>
      <c r="B8" s="31">
        <v>1</v>
      </c>
      <c r="C8" s="15" t="s">
        <v>22</v>
      </c>
      <c r="D8" s="14">
        <v>1</v>
      </c>
      <c r="E8" s="17">
        <v>50000</v>
      </c>
      <c r="F8" s="53">
        <f>E8+E9</f>
        <v>50000</v>
      </c>
      <c r="G8" s="51">
        <f>F8/E23</f>
        <v>4.8340518345710119E-2</v>
      </c>
      <c r="H8" s="2"/>
      <c r="I8" s="2"/>
    </row>
    <row r="9" spans="1:12" x14ac:dyDescent="0.3">
      <c r="A9" s="50"/>
      <c r="B9" s="33"/>
      <c r="C9" s="15"/>
      <c r="D9" s="15"/>
      <c r="E9" s="17"/>
      <c r="F9" s="55"/>
      <c r="G9" s="52"/>
      <c r="H9" s="2"/>
      <c r="I9" s="2"/>
    </row>
    <row r="10" spans="1:12" x14ac:dyDescent="0.3">
      <c r="A10" s="50"/>
      <c r="B10" s="31">
        <v>2</v>
      </c>
      <c r="C10" s="15" t="s">
        <v>23</v>
      </c>
      <c r="D10" s="14">
        <v>0.5</v>
      </c>
      <c r="E10" s="17">
        <v>283000</v>
      </c>
      <c r="F10" s="53">
        <f>E10+E11</f>
        <v>283000</v>
      </c>
      <c r="G10" s="51">
        <f>F10/E23</f>
        <v>0.27360733383671926</v>
      </c>
      <c r="H10" s="2"/>
      <c r="I10" s="2"/>
    </row>
    <row r="11" spans="1:12" x14ac:dyDescent="0.3">
      <c r="A11" s="50"/>
      <c r="B11" s="33"/>
      <c r="C11" s="15"/>
      <c r="D11" s="15"/>
      <c r="E11" s="17"/>
      <c r="F11" s="55"/>
      <c r="G11" s="52"/>
      <c r="H11" s="2"/>
      <c r="I11" s="2" t="s">
        <v>27</v>
      </c>
      <c r="J11" s="20">
        <f>E20+E37</f>
        <v>82849.8</v>
      </c>
    </row>
    <row r="12" spans="1:12" x14ac:dyDescent="0.3">
      <c r="A12" s="50"/>
      <c r="B12" s="31">
        <v>3</v>
      </c>
      <c r="C12" s="15" t="s">
        <v>24</v>
      </c>
      <c r="D12" s="14">
        <v>1</v>
      </c>
      <c r="E12" s="17">
        <v>45000</v>
      </c>
      <c r="F12" s="53">
        <f>E12+E13</f>
        <v>45000</v>
      </c>
      <c r="G12" s="51">
        <f>F12/E23</f>
        <v>4.3506466511139104E-2</v>
      </c>
      <c r="H12" s="2"/>
      <c r="I12" s="2" t="s">
        <v>28</v>
      </c>
      <c r="J12" s="20">
        <f>E21+E38</f>
        <v>82849.8</v>
      </c>
    </row>
    <row r="13" spans="1:12" x14ac:dyDescent="0.3">
      <c r="A13" s="50"/>
      <c r="B13" s="33"/>
      <c r="C13" s="15"/>
      <c r="D13" s="15"/>
      <c r="E13" s="17"/>
      <c r="F13" s="55"/>
      <c r="G13" s="52"/>
      <c r="H13" s="2"/>
      <c r="I13" s="2" t="s">
        <v>25</v>
      </c>
      <c r="J13" s="20">
        <f>E18+E35</f>
        <v>33139.93</v>
      </c>
    </row>
    <row r="14" spans="1:12" x14ac:dyDescent="0.3">
      <c r="A14" s="50"/>
      <c r="B14" s="31">
        <v>4</v>
      </c>
      <c r="C14" s="15"/>
      <c r="D14" s="15"/>
      <c r="E14" s="17"/>
      <c r="F14" s="53">
        <f>E14+E15</f>
        <v>0</v>
      </c>
      <c r="G14" s="51">
        <f>F14/E23</f>
        <v>0</v>
      </c>
      <c r="H14" s="2"/>
      <c r="I14" s="2" t="s">
        <v>23</v>
      </c>
      <c r="J14" s="20">
        <f>E10+E27</f>
        <v>468929.95</v>
      </c>
      <c r="L14" s="20"/>
    </row>
    <row r="15" spans="1:12" x14ac:dyDescent="0.3">
      <c r="A15" s="50"/>
      <c r="B15" s="33"/>
      <c r="C15" s="15"/>
      <c r="D15" s="15"/>
      <c r="E15" s="17"/>
      <c r="F15" s="55"/>
      <c r="G15" s="52"/>
      <c r="H15" s="2"/>
      <c r="I15" s="2" t="s">
        <v>22</v>
      </c>
      <c r="J15" s="20">
        <f>E8+E25</f>
        <v>82849.81</v>
      </c>
    </row>
    <row r="16" spans="1:12" x14ac:dyDescent="0.3">
      <c r="A16" s="50"/>
      <c r="B16" s="31">
        <v>5</v>
      </c>
      <c r="C16" s="15"/>
      <c r="D16" s="15"/>
      <c r="E16" s="17"/>
      <c r="F16" s="53">
        <f>E16+E17</f>
        <v>0</v>
      </c>
      <c r="G16" s="51">
        <f>F16/E23</f>
        <v>0</v>
      </c>
      <c r="H16" s="2"/>
      <c r="I16" s="2" t="s">
        <v>24</v>
      </c>
      <c r="J16" s="20">
        <f>E12+E29</f>
        <v>74564.83</v>
      </c>
    </row>
    <row r="17" spans="1:12" x14ac:dyDescent="0.3">
      <c r="A17" s="50"/>
      <c r="B17" s="33"/>
      <c r="C17" s="15"/>
      <c r="D17" s="15"/>
      <c r="E17" s="17"/>
      <c r="F17" s="55"/>
      <c r="G17" s="52"/>
      <c r="H17" s="2"/>
      <c r="I17" s="2" t="s">
        <v>26</v>
      </c>
      <c r="J17" s="20">
        <f>E19+E36</f>
        <v>546808.77</v>
      </c>
      <c r="L17" s="20"/>
    </row>
    <row r="18" spans="1:12" x14ac:dyDescent="0.3">
      <c r="A18" s="50"/>
      <c r="B18" s="31">
        <v>6</v>
      </c>
      <c r="C18" s="15" t="s">
        <v>25</v>
      </c>
      <c r="D18" s="14">
        <v>0.9</v>
      </c>
      <c r="E18" s="17">
        <v>20000</v>
      </c>
      <c r="F18" s="53">
        <f>E18+E19+E20+E21</f>
        <v>450000</v>
      </c>
      <c r="G18" s="51">
        <f>F18/E23</f>
        <v>0.43506466511139108</v>
      </c>
      <c r="H18" s="2"/>
      <c r="I18" s="2"/>
    </row>
    <row r="19" spans="1:12" x14ac:dyDescent="0.3">
      <c r="A19" s="50"/>
      <c r="B19" s="32"/>
      <c r="C19" s="15" t="s">
        <v>26</v>
      </c>
      <c r="D19" s="14">
        <v>0.75</v>
      </c>
      <c r="E19" s="17">
        <v>330000</v>
      </c>
      <c r="F19" s="54"/>
      <c r="G19" s="56"/>
      <c r="H19" s="2"/>
      <c r="I19" s="2"/>
      <c r="J19" s="20">
        <f>SUM(J11:J18)</f>
        <v>1371992.8900000001</v>
      </c>
      <c r="L19" s="24"/>
    </row>
    <row r="20" spans="1:12" x14ac:dyDescent="0.3">
      <c r="A20" s="50"/>
      <c r="B20" s="32"/>
      <c r="C20" s="15" t="s">
        <v>27</v>
      </c>
      <c r="D20" s="14">
        <v>0.9</v>
      </c>
      <c r="E20" s="17">
        <v>50000</v>
      </c>
      <c r="F20" s="54"/>
      <c r="G20" s="56"/>
      <c r="H20" s="2"/>
      <c r="I20" s="2"/>
    </row>
    <row r="21" spans="1:12" x14ac:dyDescent="0.3">
      <c r="A21" s="50"/>
      <c r="B21" s="33"/>
      <c r="C21" s="15" t="s">
        <v>28</v>
      </c>
      <c r="D21" s="14">
        <v>0.9</v>
      </c>
      <c r="E21" s="17">
        <v>50000</v>
      </c>
      <c r="F21" s="55"/>
      <c r="G21" s="52"/>
      <c r="H21" s="2"/>
      <c r="I21" s="2"/>
    </row>
    <row r="22" spans="1:12" ht="35.25" customHeight="1" x14ac:dyDescent="0.3">
      <c r="A22" s="50"/>
      <c r="B22" s="40" t="s">
        <v>16</v>
      </c>
      <c r="C22" s="40"/>
      <c r="D22" s="11"/>
      <c r="E22" s="57">
        <v>206329</v>
      </c>
      <c r="F22" s="58"/>
      <c r="G22" s="18">
        <f>E22/E23</f>
        <v>0.19948101619504047</v>
      </c>
      <c r="H22" s="2"/>
      <c r="I22" s="2"/>
    </row>
    <row r="23" spans="1:12" ht="15" thickBot="1" x14ac:dyDescent="0.35">
      <c r="A23" s="65"/>
      <c r="B23" s="59" t="s">
        <v>5</v>
      </c>
      <c r="C23" s="60"/>
      <c r="D23" s="61"/>
      <c r="E23" s="59">
        <f>F8+F10+F12+F14+F16+F18+E22</f>
        <v>1034329</v>
      </c>
      <c r="F23" s="60"/>
      <c r="G23" s="62"/>
      <c r="H23" s="2"/>
      <c r="I23" s="2"/>
    </row>
    <row r="24" spans="1:12" ht="93.75" customHeight="1" x14ac:dyDescent="0.3">
      <c r="A24" s="49" t="s">
        <v>17</v>
      </c>
      <c r="B24" s="9" t="s">
        <v>2</v>
      </c>
      <c r="C24" s="9" t="s">
        <v>3</v>
      </c>
      <c r="D24" s="9" t="s">
        <v>4</v>
      </c>
      <c r="E24" s="9" t="s">
        <v>14</v>
      </c>
      <c r="F24" s="9" t="s">
        <v>7</v>
      </c>
      <c r="G24" s="10" t="s">
        <v>15</v>
      </c>
      <c r="H24" s="2"/>
      <c r="I24" s="2"/>
    </row>
    <row r="25" spans="1:12" x14ac:dyDescent="0.3">
      <c r="A25" s="50"/>
      <c r="B25" s="31">
        <v>1</v>
      </c>
      <c r="C25" s="15" t="s">
        <v>22</v>
      </c>
      <c r="D25" s="14">
        <v>1</v>
      </c>
      <c r="E25" s="19">
        <v>32849.81</v>
      </c>
      <c r="F25" s="34">
        <f>E25+E26</f>
        <v>32849.81</v>
      </c>
      <c r="G25" s="37">
        <f>F25/E40</f>
        <v>4.8340514258930177E-2</v>
      </c>
      <c r="H25" s="2"/>
      <c r="I25" s="2"/>
    </row>
    <row r="26" spans="1:12" x14ac:dyDescent="0.3">
      <c r="A26" s="50"/>
      <c r="B26" s="33"/>
      <c r="C26" s="15"/>
      <c r="D26" s="15"/>
      <c r="E26" s="19"/>
      <c r="F26" s="36"/>
      <c r="G26" s="39"/>
      <c r="H26" s="2"/>
      <c r="I26" s="2"/>
    </row>
    <row r="27" spans="1:12" x14ac:dyDescent="0.3">
      <c r="A27" s="50"/>
      <c r="B27" s="31">
        <v>2</v>
      </c>
      <c r="C27" s="15" t="s">
        <v>23</v>
      </c>
      <c r="D27" s="14">
        <v>0.5</v>
      </c>
      <c r="E27" s="19">
        <v>185929.95</v>
      </c>
      <c r="F27" s="34">
        <f>E27+E28</f>
        <v>185929.95</v>
      </c>
      <c r="G27" s="37">
        <f>F27/E40</f>
        <v>0.27360734808320586</v>
      </c>
      <c r="H27" s="2"/>
      <c r="I27" s="2"/>
    </row>
    <row r="28" spans="1:12" x14ac:dyDescent="0.3">
      <c r="A28" s="50"/>
      <c r="B28" s="33"/>
      <c r="C28" s="15"/>
      <c r="D28" s="15"/>
      <c r="E28" s="19"/>
      <c r="F28" s="36"/>
      <c r="G28" s="39"/>
      <c r="H28" s="2"/>
      <c r="I28" s="2"/>
    </row>
    <row r="29" spans="1:12" x14ac:dyDescent="0.3">
      <c r="A29" s="50"/>
      <c r="B29" s="31">
        <v>3</v>
      </c>
      <c r="C29" s="15" t="s">
        <v>24</v>
      </c>
      <c r="D29" s="14">
        <v>1</v>
      </c>
      <c r="E29" s="19">
        <v>29564.83</v>
      </c>
      <c r="F29" s="34">
        <f>E29+E30</f>
        <v>29564.83</v>
      </c>
      <c r="G29" s="37">
        <f>F29/E40</f>
        <v>4.3506464304598626E-2</v>
      </c>
      <c r="H29" s="2"/>
      <c r="I29" s="2"/>
    </row>
    <row r="30" spans="1:12" x14ac:dyDescent="0.3">
      <c r="A30" s="50"/>
      <c r="B30" s="33"/>
      <c r="C30" s="15"/>
      <c r="D30" s="15"/>
      <c r="E30" s="19"/>
      <c r="F30" s="36"/>
      <c r="G30" s="39"/>
      <c r="H30" s="2"/>
      <c r="I30" s="2"/>
    </row>
    <row r="31" spans="1:12" x14ac:dyDescent="0.3">
      <c r="A31" s="50"/>
      <c r="B31" s="31">
        <v>4</v>
      </c>
      <c r="C31" s="15"/>
      <c r="D31" s="15"/>
      <c r="E31" s="19"/>
      <c r="F31" s="34">
        <f>E31+E32</f>
        <v>0</v>
      </c>
      <c r="G31" s="37">
        <f>F31/E40</f>
        <v>0</v>
      </c>
      <c r="H31" s="2"/>
      <c r="I31" s="2"/>
    </row>
    <row r="32" spans="1:12" x14ac:dyDescent="0.3">
      <c r="A32" s="50"/>
      <c r="B32" s="33"/>
      <c r="C32" s="15"/>
      <c r="D32" s="15"/>
      <c r="E32" s="19"/>
      <c r="F32" s="36"/>
      <c r="G32" s="39"/>
      <c r="H32" s="2"/>
      <c r="I32" s="2"/>
    </row>
    <row r="33" spans="1:9" x14ac:dyDescent="0.3">
      <c r="A33" s="50"/>
      <c r="B33" s="31">
        <v>5</v>
      </c>
      <c r="C33" s="15"/>
      <c r="D33" s="15"/>
      <c r="E33" s="19"/>
      <c r="F33" s="34">
        <f>E33+E34</f>
        <v>0</v>
      </c>
      <c r="G33" s="37">
        <f>F33/E40</f>
        <v>0</v>
      </c>
      <c r="H33" s="2"/>
      <c r="I33" s="2"/>
    </row>
    <row r="34" spans="1:9" x14ac:dyDescent="0.3">
      <c r="A34" s="50"/>
      <c r="B34" s="33"/>
      <c r="C34" s="15"/>
      <c r="D34" s="15"/>
      <c r="E34" s="19"/>
      <c r="F34" s="36"/>
      <c r="G34" s="39"/>
      <c r="H34" s="2"/>
      <c r="I34" s="2"/>
    </row>
    <row r="35" spans="1:9" x14ac:dyDescent="0.3">
      <c r="A35" s="50"/>
      <c r="B35" s="31">
        <v>6</v>
      </c>
      <c r="C35" s="15" t="s">
        <v>25</v>
      </c>
      <c r="D35" s="14">
        <v>0.9</v>
      </c>
      <c r="E35" s="19">
        <v>13139.93</v>
      </c>
      <c r="F35" s="34">
        <f>E35+E36+E37+E38</f>
        <v>295648.3</v>
      </c>
      <c r="G35" s="37">
        <f>F35/E40</f>
        <v>0.43506464304598619</v>
      </c>
      <c r="H35" s="2"/>
      <c r="I35" s="2"/>
    </row>
    <row r="36" spans="1:9" x14ac:dyDescent="0.3">
      <c r="A36" s="50"/>
      <c r="B36" s="32"/>
      <c r="C36" s="15" t="s">
        <v>26</v>
      </c>
      <c r="D36" s="14">
        <v>0.75</v>
      </c>
      <c r="E36" s="19">
        <v>216808.77</v>
      </c>
      <c r="F36" s="35"/>
      <c r="G36" s="38"/>
      <c r="H36" s="2"/>
      <c r="I36" s="2"/>
    </row>
    <row r="37" spans="1:9" x14ac:dyDescent="0.3">
      <c r="A37" s="50"/>
      <c r="B37" s="32"/>
      <c r="C37" s="15" t="s">
        <v>27</v>
      </c>
      <c r="D37" s="14">
        <v>0.9</v>
      </c>
      <c r="E37" s="19">
        <v>32849.800000000003</v>
      </c>
      <c r="F37" s="35"/>
      <c r="G37" s="38"/>
      <c r="H37" s="2"/>
      <c r="I37" s="2"/>
    </row>
    <row r="38" spans="1:9" x14ac:dyDescent="0.3">
      <c r="A38" s="50"/>
      <c r="B38" s="33"/>
      <c r="C38" s="15" t="s">
        <v>28</v>
      </c>
      <c r="D38" s="14">
        <v>0.9</v>
      </c>
      <c r="E38" s="19">
        <v>32849.800000000003</v>
      </c>
      <c r="F38" s="36"/>
      <c r="G38" s="39"/>
      <c r="H38" s="2"/>
      <c r="I38" s="2"/>
    </row>
    <row r="39" spans="1:9" ht="36" customHeight="1" x14ac:dyDescent="0.3">
      <c r="A39" s="50"/>
      <c r="B39" s="40" t="s">
        <v>16</v>
      </c>
      <c r="C39" s="40"/>
      <c r="D39" s="11"/>
      <c r="E39" s="41">
        <v>135557.39000000001</v>
      </c>
      <c r="F39" s="42"/>
      <c r="G39" s="16">
        <f>E39/E40</f>
        <v>0.19948103030727912</v>
      </c>
      <c r="H39" s="2"/>
      <c r="I39" s="2"/>
    </row>
    <row r="40" spans="1:9" x14ac:dyDescent="0.3">
      <c r="A40" s="50"/>
      <c r="B40" s="43" t="s">
        <v>6</v>
      </c>
      <c r="C40" s="44"/>
      <c r="D40" s="45"/>
      <c r="E40" s="46">
        <f>F25+F27+F29+F31+F33+F35+E39</f>
        <v>679550.28</v>
      </c>
      <c r="F40" s="47"/>
      <c r="G40" s="48"/>
      <c r="H40" s="2"/>
      <c r="I40" s="2"/>
    </row>
    <row r="41" spans="1:9" ht="15" thickBot="1" x14ac:dyDescent="0.35">
      <c r="A41" s="25" t="s">
        <v>9</v>
      </c>
      <c r="B41" s="26"/>
      <c r="C41" s="26"/>
      <c r="D41" s="27"/>
      <c r="E41" s="28">
        <f>E23+E40</f>
        <v>1713879.28</v>
      </c>
      <c r="F41" s="29"/>
      <c r="G41" s="30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6.8" x14ac:dyDescent="0.3">
      <c r="A43" s="3" t="s">
        <v>10</v>
      </c>
      <c r="B43" s="4"/>
      <c r="C43" s="4"/>
      <c r="D43" s="4"/>
      <c r="E43" s="4"/>
      <c r="F43" s="4"/>
      <c r="G43" s="4"/>
      <c r="H43" s="5"/>
      <c r="I43" s="5"/>
    </row>
    <row r="44" spans="1:9" s="1" customFormat="1" ht="16.8" x14ac:dyDescent="0.3">
      <c r="A44" s="3" t="s">
        <v>18</v>
      </c>
      <c r="B44" s="4"/>
      <c r="C44" s="4"/>
      <c r="D44" s="4"/>
      <c r="E44" s="4"/>
      <c r="F44" s="4"/>
      <c r="G44" s="4"/>
      <c r="H44" s="5"/>
      <c r="I44" s="5"/>
    </row>
    <row r="45" spans="1:9" s="1" customFormat="1" ht="16.8" x14ac:dyDescent="0.3">
      <c r="A45" s="3" t="s">
        <v>19</v>
      </c>
      <c r="B45" s="4"/>
      <c r="C45" s="4"/>
      <c r="D45" s="4"/>
      <c r="E45" s="4"/>
      <c r="F45" s="4"/>
      <c r="G45" s="4"/>
      <c r="H45" s="5"/>
      <c r="I45" s="5"/>
    </row>
    <row r="46" spans="1:9" s="1" customFormat="1" ht="16.8" x14ac:dyDescent="0.3">
      <c r="A46" s="3" t="s">
        <v>20</v>
      </c>
      <c r="B46" s="4"/>
      <c r="C46" s="4"/>
      <c r="D46" s="4"/>
      <c r="E46" s="4"/>
      <c r="F46" s="4"/>
      <c r="G46" s="4"/>
      <c r="H46" s="5"/>
      <c r="I46" s="5"/>
    </row>
    <row r="47" spans="1:9" s="1" customFormat="1" ht="16.8" x14ac:dyDescent="0.3">
      <c r="A47" s="3" t="s">
        <v>21</v>
      </c>
      <c r="B47" s="4"/>
      <c r="C47" s="4"/>
      <c r="D47" s="4"/>
      <c r="E47" s="4"/>
      <c r="F47" s="4"/>
      <c r="G47" s="4"/>
      <c r="H47" s="5"/>
      <c r="I47" s="5"/>
    </row>
    <row r="48" spans="1:9" s="1" customFormat="1" ht="16.8" x14ac:dyDescent="0.3">
      <c r="A48" s="3"/>
      <c r="B48" s="4"/>
      <c r="C48" s="4"/>
      <c r="D48" s="4"/>
      <c r="E48" s="4"/>
      <c r="F48" s="4"/>
      <c r="G48" s="4"/>
      <c r="H48" s="5"/>
      <c r="I48" s="5"/>
    </row>
    <row r="49" spans="1:9" s="1" customFormat="1" x14ac:dyDescent="0.3">
      <c r="A49" s="6"/>
      <c r="B49" s="4"/>
      <c r="C49" s="4"/>
      <c r="D49" s="4"/>
      <c r="E49" s="4"/>
      <c r="F49" s="4"/>
      <c r="G49" s="4"/>
      <c r="H49" s="5"/>
      <c r="I49" s="5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</sheetData>
  <mergeCells count="49">
    <mergeCell ref="A3:A4"/>
    <mergeCell ref="A7:A23"/>
    <mergeCell ref="B8:B9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F14:F15"/>
    <mergeCell ref="G14:G15"/>
    <mergeCell ref="B16:B17"/>
    <mergeCell ref="F16:F17"/>
    <mergeCell ref="G16:G17"/>
    <mergeCell ref="B29:B30"/>
    <mergeCell ref="F29:F30"/>
    <mergeCell ref="G29:G30"/>
    <mergeCell ref="B18:B21"/>
    <mergeCell ref="F18:F21"/>
    <mergeCell ref="G18:G21"/>
    <mergeCell ref="B22:C22"/>
    <mergeCell ref="E22:F22"/>
    <mergeCell ref="B23:D23"/>
    <mergeCell ref="E23:G23"/>
    <mergeCell ref="B31:B32"/>
    <mergeCell ref="F31:F32"/>
    <mergeCell ref="G31:G32"/>
    <mergeCell ref="B33:B34"/>
    <mergeCell ref="F33:F34"/>
    <mergeCell ref="G33:G34"/>
    <mergeCell ref="A41:D41"/>
    <mergeCell ref="E41:G41"/>
    <mergeCell ref="B35:B38"/>
    <mergeCell ref="F35:F38"/>
    <mergeCell ref="G35:G38"/>
    <mergeCell ref="B39:C39"/>
    <mergeCell ref="E39:F39"/>
    <mergeCell ref="B40:D40"/>
    <mergeCell ref="E40:G40"/>
    <mergeCell ref="A24:A40"/>
    <mergeCell ref="B25:B26"/>
    <mergeCell ref="F25:F26"/>
    <mergeCell ref="G25:G26"/>
    <mergeCell ref="B27:B28"/>
    <mergeCell ref="F27:F28"/>
    <mergeCell ref="G27:G28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topLeftCell="A7" workbookViewId="0">
      <selection activeCell="J23" sqref="J23"/>
    </sheetView>
  </sheetViews>
  <sheetFormatPr defaultRowHeight="14.4" x14ac:dyDescent="0.3"/>
  <cols>
    <col min="1" max="1" width="16" customWidth="1"/>
    <col min="2" max="2" width="19.109375" customWidth="1"/>
    <col min="3" max="3" width="17.44140625" customWidth="1"/>
    <col min="4" max="4" width="26" customWidth="1"/>
    <col min="5" max="5" width="21.33203125" customWidth="1"/>
    <col min="6" max="6" width="27.33203125" customWidth="1"/>
    <col min="7" max="7" width="32" customWidth="1"/>
  </cols>
  <sheetData>
    <row r="1" spans="1:9" ht="16.5" customHeight="1" x14ac:dyDescent="0.3">
      <c r="A1" s="12" t="s">
        <v>12</v>
      </c>
      <c r="B1" s="5"/>
      <c r="C1" s="5"/>
      <c r="D1" s="5"/>
      <c r="E1" s="5"/>
      <c r="F1" s="5"/>
      <c r="G1" s="5"/>
      <c r="H1" s="2"/>
      <c r="I1" s="2"/>
    </row>
    <row r="2" spans="1:9" x14ac:dyDescent="0.3">
      <c r="A2" s="13"/>
      <c r="B2" s="5"/>
      <c r="C2" s="5"/>
      <c r="D2" s="5"/>
      <c r="E2" s="5"/>
      <c r="F2" s="5"/>
      <c r="G2" s="5"/>
      <c r="H2" s="2"/>
      <c r="I2" s="2"/>
    </row>
    <row r="3" spans="1:9" ht="28.8" x14ac:dyDescent="0.3">
      <c r="A3" s="63" t="s">
        <v>33</v>
      </c>
      <c r="B3" s="7" t="s">
        <v>13</v>
      </c>
      <c r="C3" s="7" t="s">
        <v>1</v>
      </c>
      <c r="D3" s="7" t="s">
        <v>30</v>
      </c>
      <c r="E3" s="2"/>
      <c r="F3" s="5"/>
      <c r="G3" s="5"/>
      <c r="H3" s="2"/>
      <c r="I3" s="2"/>
    </row>
    <row r="4" spans="1:9" x14ac:dyDescent="0.3">
      <c r="A4" s="64"/>
      <c r="B4" s="8">
        <v>273.76</v>
      </c>
      <c r="C4" s="8">
        <v>38537</v>
      </c>
      <c r="D4" s="8">
        <f>E24</f>
        <v>1713879</v>
      </c>
      <c r="E4" s="2"/>
      <c r="F4" s="5"/>
      <c r="G4" s="5"/>
      <c r="H4" s="2"/>
      <c r="I4" s="2"/>
    </row>
    <row r="5" spans="1:9" x14ac:dyDescent="0.3">
      <c r="A5" s="5"/>
      <c r="B5" s="5"/>
      <c r="C5" s="5"/>
      <c r="D5" s="5"/>
      <c r="E5" s="5"/>
      <c r="F5" s="5"/>
      <c r="G5" s="5"/>
      <c r="H5" s="2"/>
      <c r="I5" s="2"/>
    </row>
    <row r="6" spans="1:9" ht="15" thickBot="1" x14ac:dyDescent="0.35">
      <c r="A6" s="5"/>
      <c r="B6" s="5"/>
      <c r="C6" s="5"/>
      <c r="D6" s="5"/>
      <c r="E6" s="5"/>
      <c r="F6" s="5"/>
      <c r="G6" s="5"/>
      <c r="H6" s="2"/>
      <c r="I6" s="2"/>
    </row>
    <row r="7" spans="1:9" ht="96.75" customHeight="1" x14ac:dyDescent="0.3">
      <c r="A7" s="49" t="s">
        <v>32</v>
      </c>
      <c r="B7" s="9" t="s">
        <v>2</v>
      </c>
      <c r="C7" s="9" t="s">
        <v>3</v>
      </c>
      <c r="D7" s="9" t="s">
        <v>4</v>
      </c>
      <c r="E7" s="9" t="s">
        <v>14</v>
      </c>
      <c r="F7" s="9" t="s">
        <v>7</v>
      </c>
      <c r="G7" s="10" t="s">
        <v>15</v>
      </c>
      <c r="H7" s="2"/>
      <c r="I7" s="2"/>
    </row>
    <row r="8" spans="1:9" x14ac:dyDescent="0.3">
      <c r="A8" s="50"/>
      <c r="B8" s="31">
        <v>1</v>
      </c>
      <c r="C8" s="15" t="s">
        <v>22</v>
      </c>
      <c r="D8" s="14">
        <v>1</v>
      </c>
      <c r="E8" s="23">
        <v>32000</v>
      </c>
      <c r="F8" s="53">
        <f>E8+E9</f>
        <v>32000</v>
      </c>
      <c r="G8" s="51">
        <f>F8/E24</f>
        <v>1.8671096384283839E-2</v>
      </c>
      <c r="H8" s="2"/>
      <c r="I8" s="2"/>
    </row>
    <row r="9" spans="1:9" x14ac:dyDescent="0.3">
      <c r="A9" s="50"/>
      <c r="B9" s="33"/>
      <c r="C9" s="15"/>
      <c r="D9" s="15"/>
      <c r="E9" s="17"/>
      <c r="F9" s="55"/>
      <c r="G9" s="52"/>
      <c r="H9" s="2"/>
      <c r="I9" s="2"/>
    </row>
    <row r="10" spans="1:9" x14ac:dyDescent="0.3">
      <c r="A10" s="50"/>
      <c r="B10" s="31">
        <v>2</v>
      </c>
      <c r="C10" s="15" t="s">
        <v>23</v>
      </c>
      <c r="D10" s="14">
        <v>0.5</v>
      </c>
      <c r="E10" s="23">
        <v>388930</v>
      </c>
      <c r="F10" s="53">
        <f>E10+E11</f>
        <v>388930</v>
      </c>
      <c r="G10" s="51">
        <f>F10/E24</f>
        <v>0.22692967239810979</v>
      </c>
      <c r="H10" s="2"/>
      <c r="I10" s="2"/>
    </row>
    <row r="11" spans="1:9" x14ac:dyDescent="0.3">
      <c r="A11" s="50"/>
      <c r="B11" s="33"/>
      <c r="C11" s="15"/>
      <c r="D11" s="15"/>
      <c r="E11" s="17"/>
      <c r="F11" s="55"/>
      <c r="G11" s="52"/>
      <c r="H11" s="2"/>
      <c r="I11" s="2"/>
    </row>
    <row r="12" spans="1:9" x14ac:dyDescent="0.3">
      <c r="A12" s="50"/>
      <c r="B12" s="31">
        <v>3</v>
      </c>
      <c r="C12" s="15" t="s">
        <v>24</v>
      </c>
      <c r="D12" s="14">
        <v>1</v>
      </c>
      <c r="E12" s="23">
        <v>30850</v>
      </c>
      <c r="F12" s="53">
        <f>E12+E13</f>
        <v>30850</v>
      </c>
      <c r="G12" s="51">
        <f>F12/E24</f>
        <v>1.8000103857973637E-2</v>
      </c>
      <c r="H12" s="2"/>
      <c r="I12" s="2"/>
    </row>
    <row r="13" spans="1:9" x14ac:dyDescent="0.3">
      <c r="A13" s="50"/>
      <c r="B13" s="33"/>
      <c r="C13" s="15"/>
      <c r="D13" s="15"/>
      <c r="E13" s="17"/>
      <c r="F13" s="55"/>
      <c r="G13" s="52"/>
      <c r="H13" s="2"/>
      <c r="I13" s="2"/>
    </row>
    <row r="14" spans="1:9" x14ac:dyDescent="0.3">
      <c r="A14" s="50"/>
      <c r="B14" s="31">
        <v>4</v>
      </c>
      <c r="C14" s="15"/>
      <c r="D14" s="15"/>
      <c r="E14" s="17"/>
      <c r="F14" s="53">
        <f>E14+E15</f>
        <v>0</v>
      </c>
      <c r="G14" s="51">
        <f>F14/E24</f>
        <v>0</v>
      </c>
      <c r="H14" s="2"/>
      <c r="I14" s="2"/>
    </row>
    <row r="15" spans="1:9" x14ac:dyDescent="0.3">
      <c r="A15" s="50"/>
      <c r="B15" s="33"/>
      <c r="C15" s="15"/>
      <c r="D15" s="15"/>
      <c r="E15" s="17"/>
      <c r="F15" s="55"/>
      <c r="G15" s="52"/>
      <c r="H15" s="2"/>
      <c r="I15" s="2"/>
    </row>
    <row r="16" spans="1:9" x14ac:dyDescent="0.3">
      <c r="A16" s="50"/>
      <c r="B16" s="31">
        <v>5</v>
      </c>
      <c r="C16" s="15"/>
      <c r="D16" s="15"/>
      <c r="E16" s="17"/>
      <c r="F16" s="53">
        <f>E16+E17</f>
        <v>0</v>
      </c>
      <c r="G16" s="51">
        <f>F16/E24</f>
        <v>0</v>
      </c>
      <c r="H16" s="2"/>
      <c r="I16" s="2"/>
    </row>
    <row r="17" spans="1:9" x14ac:dyDescent="0.3">
      <c r="A17" s="50"/>
      <c r="B17" s="33"/>
      <c r="C17" s="15"/>
      <c r="D17" s="15"/>
      <c r="E17" s="17"/>
      <c r="F17" s="55"/>
      <c r="G17" s="52"/>
      <c r="H17" s="2"/>
      <c r="I17" s="2"/>
    </row>
    <row r="18" spans="1:9" x14ac:dyDescent="0.3">
      <c r="A18" s="50"/>
      <c r="B18" s="71">
        <v>6</v>
      </c>
      <c r="C18" s="15" t="s">
        <v>25</v>
      </c>
      <c r="D18" s="14">
        <v>0.9</v>
      </c>
      <c r="E18" s="17">
        <v>33140</v>
      </c>
      <c r="F18" s="53">
        <f>E18+E19+E20+E21+E22</f>
        <v>920214</v>
      </c>
      <c r="G18" s="51">
        <f>F18/E24</f>
        <v>0.53691888400523025</v>
      </c>
      <c r="H18" s="2"/>
      <c r="I18" s="2"/>
    </row>
    <row r="19" spans="1:9" x14ac:dyDescent="0.3">
      <c r="A19" s="50"/>
      <c r="B19" s="72"/>
      <c r="C19" s="15" t="s">
        <v>26</v>
      </c>
      <c r="D19" s="14">
        <v>0.75</v>
      </c>
      <c r="E19" s="23">
        <v>452074</v>
      </c>
      <c r="F19" s="54"/>
      <c r="G19" s="56"/>
      <c r="H19" s="2"/>
      <c r="I19" s="2"/>
    </row>
    <row r="20" spans="1:9" x14ac:dyDescent="0.3">
      <c r="A20" s="50"/>
      <c r="B20" s="72"/>
      <c r="C20" s="15" t="s">
        <v>27</v>
      </c>
      <c r="D20" s="14">
        <v>0.9</v>
      </c>
      <c r="E20" s="23">
        <v>100000</v>
      </c>
      <c r="F20" s="54"/>
      <c r="G20" s="56"/>
      <c r="H20" s="2"/>
      <c r="I20" s="2"/>
    </row>
    <row r="21" spans="1:9" x14ac:dyDescent="0.3">
      <c r="A21" s="50"/>
      <c r="B21" s="72"/>
      <c r="C21" s="15" t="s">
        <v>28</v>
      </c>
      <c r="D21" s="14">
        <v>0.9</v>
      </c>
      <c r="E21" s="23">
        <v>35000</v>
      </c>
      <c r="F21" s="54"/>
      <c r="G21" s="56"/>
      <c r="H21" s="2"/>
      <c r="I21" s="2"/>
    </row>
    <row r="22" spans="1:9" x14ac:dyDescent="0.3">
      <c r="A22" s="50"/>
      <c r="B22" s="73"/>
      <c r="C22" s="21" t="s">
        <v>31</v>
      </c>
      <c r="D22" s="22">
        <v>0.9</v>
      </c>
      <c r="E22" s="23">
        <v>300000</v>
      </c>
      <c r="F22" s="55"/>
      <c r="G22" s="52"/>
      <c r="H22" s="2"/>
      <c r="I22" s="2"/>
    </row>
    <row r="23" spans="1:9" ht="35.25" customHeight="1" x14ac:dyDescent="0.3">
      <c r="A23" s="50"/>
      <c r="B23" s="40" t="s">
        <v>16</v>
      </c>
      <c r="C23" s="40"/>
      <c r="D23" s="11"/>
      <c r="E23" s="66">
        <f>206328+135557.39</f>
        <v>341885.39</v>
      </c>
      <c r="F23" s="67"/>
      <c r="G23" s="18">
        <f>E23/E24</f>
        <v>0.19948047090838969</v>
      </c>
      <c r="H23" s="2"/>
      <c r="I23" s="2"/>
    </row>
    <row r="24" spans="1:9" ht="15" thickBot="1" x14ac:dyDescent="0.35">
      <c r="A24" s="65"/>
      <c r="B24" s="59" t="s">
        <v>29</v>
      </c>
      <c r="C24" s="60"/>
      <c r="D24" s="61"/>
      <c r="E24" s="68">
        <v>1713879</v>
      </c>
      <c r="F24" s="69"/>
      <c r="G24" s="70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s="1" customFormat="1" ht="16.8" x14ac:dyDescent="0.3">
      <c r="A26" s="3" t="s">
        <v>10</v>
      </c>
      <c r="B26" s="4"/>
      <c r="C26" s="4"/>
      <c r="D26" s="4"/>
      <c r="E26" s="4"/>
      <c r="F26" s="4"/>
      <c r="G26" s="4"/>
      <c r="H26" s="5"/>
      <c r="I26" s="5"/>
    </row>
    <row r="27" spans="1:9" s="1" customFormat="1" ht="16.8" x14ac:dyDescent="0.3">
      <c r="A27" s="3" t="s">
        <v>18</v>
      </c>
      <c r="B27" s="4"/>
      <c r="C27" s="4"/>
      <c r="D27" s="4"/>
      <c r="E27" s="4"/>
      <c r="F27" s="4"/>
      <c r="G27" s="4"/>
      <c r="H27" s="5"/>
      <c r="I27" s="5"/>
    </row>
    <row r="28" spans="1:9" s="1" customFormat="1" ht="16.8" x14ac:dyDescent="0.3">
      <c r="A28" s="3" t="s">
        <v>19</v>
      </c>
      <c r="B28" s="4"/>
      <c r="C28" s="4"/>
      <c r="D28" s="4"/>
      <c r="E28" s="4"/>
      <c r="F28" s="4"/>
      <c r="G28" s="4"/>
      <c r="H28" s="5"/>
      <c r="I28" s="5"/>
    </row>
    <row r="29" spans="1:9" s="1" customFormat="1" ht="16.8" x14ac:dyDescent="0.3">
      <c r="A29" s="3" t="s">
        <v>20</v>
      </c>
      <c r="B29" s="4"/>
      <c r="C29" s="4"/>
      <c r="D29" s="4"/>
      <c r="E29" s="4"/>
      <c r="F29" s="4"/>
      <c r="G29" s="4"/>
      <c r="H29" s="5"/>
      <c r="I29" s="5"/>
    </row>
    <row r="30" spans="1:9" s="1" customFormat="1" ht="16.8" x14ac:dyDescent="0.3">
      <c r="A30" s="3" t="s">
        <v>21</v>
      </c>
      <c r="B30" s="4"/>
      <c r="C30" s="4"/>
      <c r="D30" s="4"/>
      <c r="E30" s="4"/>
      <c r="F30" s="4"/>
      <c r="G30" s="4"/>
      <c r="H30" s="5"/>
      <c r="I30" s="5"/>
    </row>
    <row r="31" spans="1:9" s="1" customFormat="1" ht="16.8" x14ac:dyDescent="0.3">
      <c r="A31" s="3"/>
      <c r="B31" s="4"/>
      <c r="C31" s="4"/>
      <c r="D31" s="4"/>
      <c r="E31" s="4"/>
      <c r="F31" s="4"/>
      <c r="G31" s="4"/>
      <c r="H31" s="5"/>
      <c r="I31" s="5"/>
    </row>
    <row r="32" spans="1:9" s="1" customFormat="1" x14ac:dyDescent="0.3">
      <c r="A32" s="6"/>
      <c r="B32" s="4"/>
      <c r="C32" s="4"/>
      <c r="D32" s="4"/>
      <c r="E32" s="4"/>
      <c r="F32" s="4"/>
      <c r="G32" s="4"/>
      <c r="H32" s="5"/>
      <c r="I32" s="5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</sheetData>
  <mergeCells count="24">
    <mergeCell ref="B18:B22"/>
    <mergeCell ref="F18:F22"/>
    <mergeCell ref="G18:G22"/>
    <mergeCell ref="G12:G13"/>
    <mergeCell ref="G14:G15"/>
    <mergeCell ref="B16:B17"/>
    <mergeCell ref="F16:F17"/>
    <mergeCell ref="G16:G17"/>
    <mergeCell ref="A3:A4"/>
    <mergeCell ref="A7:A24"/>
    <mergeCell ref="B8:B9"/>
    <mergeCell ref="F8:F9"/>
    <mergeCell ref="B14:B15"/>
    <mergeCell ref="F14:F15"/>
    <mergeCell ref="B23:C23"/>
    <mergeCell ref="E23:F23"/>
    <mergeCell ref="E24:G24"/>
    <mergeCell ref="B24:D24"/>
    <mergeCell ref="G8:G9"/>
    <mergeCell ref="B10:B11"/>
    <mergeCell ref="F10:F11"/>
    <mergeCell ref="G10:G11"/>
    <mergeCell ref="B12:B13"/>
    <mergeCell ref="F12:F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Plan finantare</vt:lpstr>
      <vt:lpstr>Plan finantare A+B</vt:lpstr>
      <vt:lpstr>Sheet3</vt:lpstr>
      <vt:lpstr>'Plan finantare'!Zona_de_imprimat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user</cp:lastModifiedBy>
  <cp:lastPrinted>2017-05-03T11:44:22Z</cp:lastPrinted>
  <dcterms:created xsi:type="dcterms:W3CDTF">2016-01-12T11:18:24Z</dcterms:created>
  <dcterms:modified xsi:type="dcterms:W3CDTF">2017-12-19T10:47:32Z</dcterms:modified>
</cp:coreProperties>
</file>